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15" windowWidth="18855" windowHeight="7050"/>
  </bookViews>
  <sheets>
    <sheet name="Бюджет для народа" sheetId="2" r:id="rId1"/>
  </sheets>
  <calcPr calcId="124519"/>
</workbook>
</file>

<file path=xl/calcChain.xml><?xml version="1.0" encoding="utf-8"?>
<calcChain xmlns="http://schemas.openxmlformats.org/spreadsheetml/2006/main">
  <c r="C80" i="2"/>
  <c r="D80"/>
  <c r="B80"/>
  <c r="C51"/>
  <c r="D51"/>
  <c r="B51"/>
  <c r="B35"/>
  <c r="C35"/>
  <c r="D35"/>
  <c r="B73"/>
  <c r="C73"/>
  <c r="C71" s="1"/>
  <c r="D73"/>
  <c r="D71" s="1"/>
  <c r="B56"/>
  <c r="C56"/>
  <c r="D56"/>
  <c r="C78" l="1"/>
  <c r="D78"/>
  <c r="C69"/>
  <c r="D69"/>
  <c r="C64"/>
  <c r="D64"/>
  <c r="C61"/>
  <c r="D61"/>
  <c r="C58"/>
  <c r="D58"/>
  <c r="C19"/>
  <c r="C18" s="1"/>
  <c r="D19"/>
  <c r="D18" s="1"/>
  <c r="B19"/>
  <c r="C25"/>
  <c r="C23" s="1"/>
  <c r="D25"/>
  <c r="B25"/>
  <c r="C40"/>
  <c r="C39" s="1"/>
  <c r="D40"/>
  <c r="D39" s="1"/>
  <c r="C30"/>
  <c r="D30"/>
  <c r="C28"/>
  <c r="D28"/>
  <c r="D23"/>
  <c r="C16"/>
  <c r="D16"/>
  <c r="D15" l="1"/>
  <c r="D33"/>
  <c r="C33"/>
  <c r="C32" s="1"/>
  <c r="C15"/>
  <c r="B78"/>
  <c r="B71"/>
  <c r="B69"/>
  <c r="B64"/>
  <c r="B61"/>
  <c r="B58"/>
  <c r="B40"/>
  <c r="B39" s="1"/>
  <c r="B33" s="1"/>
  <c r="B32" s="1"/>
  <c r="D32" l="1"/>
  <c r="D48" s="1"/>
  <c r="C48"/>
  <c r="B30"/>
  <c r="B28"/>
  <c r="B23"/>
  <c r="B18"/>
  <c r="B16"/>
  <c r="B15" l="1"/>
  <c r="B48" l="1"/>
  <c r="B81" s="1"/>
</calcChain>
</file>

<file path=xl/sharedStrings.xml><?xml version="1.0" encoding="utf-8"?>
<sst xmlns="http://schemas.openxmlformats.org/spreadsheetml/2006/main" count="77" uniqueCount="77">
  <si>
    <t xml:space="preserve"> Наименование показателя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</si>
  <si>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</si>
  <si>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</si>
  <si>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</si>
  <si>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</si>
  <si>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</si>
  <si>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</si>
  <si>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</si>
  <si>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</si>
  <si>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</si>
  <si>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</si>
  <si>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</si>
  <si>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</si>
  <si>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</si>
  <si>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</si>
  <si>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</si>
  <si>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</si>
  <si>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</si>
  <si>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</si>
  <si>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</si>
  <si>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</si>
  <si>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</si>
  <si>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</si>
  <si>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сельских поселений 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</si>
  <si>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Прочие субсидии бюджетам сельских поселений на реализацию мероприятий подпрограммы "Устойчивое развитие сельских территорий Калужской области" в части грантовой поддержки местных инициатив граждан, проживающих в сельской местности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</si>
  <si>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</si>
  <si>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</si>
  <si>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</si>
  <si>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</si>
  <si>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</si>
  <si>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</si>
  <si>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на обеспечение проживающих в 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законодательством(п.6 в ред. ФЗ от 25.06.2012 № 93)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</si>
  <si>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 (в ред. Федеральных законов от 08.11.2007 № 257-ФЗ, от 21.04.2011 №69-ФЗ, от 11.07.2011 № 192-ФЗ, от 18.07.2011 № 242-ФЗ)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</si>
  <si>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 поселения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</si>
  <si>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 поселения, правил землепользования и застройки, утверждение подготовленной на основе генеральных планов  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 поселения, утверждение местных нормативов градостроительного проектирования  поселения, резервирование земель и изъятие, в то числе путем выкупа, земельных участков в границах сельского поселения, для муниципальных нужд, осуществление муниципального земельного контроля за использование земель 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рекомендации об устранении выявленных в ходе таких осмотров нарушений;(в ред. Федеральных законов от 29.12.2004 № 191-ФЗ, от 10.05.2007 № 69-ФЗ, от 15.06.2007 №100-ФЗ, от 18.072011 № 224-ФЗ, от 18.07.2011 №242-ФЗ, от 18.07.2011 №243-ФЗ, от 28.11.2011 № 337-ФЗ, от 25.06.2012 №93-ФЗ)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</si>
  <si>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</si>
  <si>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</si>
  <si>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</si>
  <si>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</si>
  <si>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</si>
  <si>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Осуществление первичного воинского учета на территориях, где отсутствуют военные камиссариаты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</si>
  <si>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</si>
  <si>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</si>
  <si>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</si>
  <si>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НАЦИОНАЛЬНАЯ ЭКОНОМИКА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</si>
  <si>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</si>
  <si>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</si>
  <si>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</si>
  <si>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</si>
  <si>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</si>
  <si>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</si>
  <si>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</si>
  <si>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</si>
  <si>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</si>
  <si>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</si>
  <si>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</si>
  <si>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Другие вопросы в области социальной политики</t>
  </si>
  <si>
    <t xml:space="preserve">  Поддержка общественных организаций</t>
  </si>
  <si>
    <t xml:space="preserve">  Пособия, компенсации, меры социальной поддержки по публичным нормативным обязательствам</t>
  </si>
  <si>
    <t xml:space="preserve">  ФИЗИЧЕСКАЯ КУЛЬТУРА И СПОРТ</t>
  </si>
  <si>
    <t xml:space="preserve">  Мероприятия по физической культуре и спорту</t>
  </si>
  <si>
    <t xml:space="preserve">ПОКАЗАТЕЛИ </t>
  </si>
  <si>
    <t>бюджета муниципального образования сельского поселения деревня Кривское</t>
  </si>
  <si>
    <t>2</t>
  </si>
  <si>
    <t>(в руб.)</t>
  </si>
  <si>
    <t>ИТОГО ДОХОДОВ:</t>
  </si>
  <si>
    <t xml:space="preserve">  Резервные фонды местных администраций</t>
  </si>
  <si>
    <t>ИТОГО РАСХОДЫ:</t>
  </si>
  <si>
    <t xml:space="preserve">1. ДОХОДЫ  </t>
  </si>
  <si>
    <t xml:space="preserve">    2. РАСХОДЫ:</t>
  </si>
  <si>
    <t>Результат исполнения бюджета: дефицит(-); (профицит(+)</t>
  </si>
  <si>
    <t>2021 год</t>
  </si>
  <si>
    <t>2022 год</t>
  </si>
  <si>
    <t>Проведение мероприятий для граждан пожилого возраста и инвалидов</t>
  </si>
  <si>
    <t>Мероприятия, способствующие улучшению жизнедеятельности инвалидов и лиц с ограниченными возможностями здоровья</t>
  </si>
  <si>
    <t>2023 год</t>
  </si>
  <si>
    <t>на 2021 год и плановый период 2022 и 2023 годов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</si>
</sst>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5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Arial Cyr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4" fontId="18" fillId="0" borderId="34" xfId="14" applyNumberFormat="1" applyFont="1" applyBorder="1" applyProtection="1"/>
    <xf numFmtId="0" fontId="17" fillId="0" borderId="34" xfId="14" applyNumberFormat="1" applyFont="1" applyBorder="1" applyAlignment="1" applyProtection="1">
      <alignment horizontal="center"/>
    </xf>
    <xf numFmtId="0" fontId="3" fillId="0" borderId="20" xfId="33" applyNumberFormat="1" applyBorder="1" applyProtection="1">
      <alignment horizontal="center" vertical="center"/>
    </xf>
    <xf numFmtId="0" fontId="13" fillId="0" borderId="34" xfId="40" applyNumberFormat="1" applyFont="1" applyBorder="1" applyProtection="1">
      <alignment horizontal="left" wrapText="1"/>
    </xf>
    <xf numFmtId="0" fontId="0" fillId="0" borderId="34" xfId="0" applyBorder="1" applyProtection="1">
      <protection locked="0"/>
    </xf>
    <xf numFmtId="0" fontId="16" fillId="0" borderId="34" xfId="59" applyNumberFormat="1" applyFont="1" applyBorder="1" applyProtection="1">
      <alignment horizontal="left" wrapText="1"/>
    </xf>
    <xf numFmtId="0" fontId="17" fillId="0" borderId="34" xfId="59" applyNumberFormat="1" applyFont="1" applyBorder="1" applyAlignment="1" applyProtection="1">
      <alignment horizontal="center" wrapText="1"/>
    </xf>
    <xf numFmtId="0" fontId="17" fillId="0" borderId="34" xfId="65" applyNumberFormat="1" applyFont="1" applyBorder="1" applyProtection="1">
      <alignment horizontal="left" wrapText="1"/>
    </xf>
    <xf numFmtId="0" fontId="20" fillId="0" borderId="34" xfId="59" applyNumberFormat="1" applyFont="1" applyBorder="1" applyProtection="1">
      <alignment horizontal="left" wrapText="1"/>
    </xf>
    <xf numFmtId="4" fontId="18" fillId="0" borderId="34" xfId="47" applyNumberFormat="1" applyFont="1" applyBorder="1" applyProtection="1">
      <alignment horizontal="right" shrinkToFit="1"/>
    </xf>
    <xf numFmtId="4" fontId="21" fillId="0" borderId="34" xfId="47" applyNumberFormat="1" applyFont="1" applyBorder="1" applyProtection="1">
      <alignment horizontal="right" shrinkToFit="1"/>
    </xf>
    <xf numFmtId="4" fontId="18" fillId="0" borderId="34" xfId="62" applyFont="1" applyBorder="1" applyProtection="1">
      <alignment horizontal="right" wrapText="1"/>
    </xf>
    <xf numFmtId="4" fontId="21" fillId="0" borderId="34" xfId="62" applyFont="1" applyBorder="1" applyProtection="1">
      <alignment horizontal="right" wrapText="1"/>
    </xf>
    <xf numFmtId="0" fontId="16" fillId="0" borderId="34" xfId="44" applyNumberFormat="1" applyFont="1" applyBorder="1" applyAlignment="1" applyProtection="1">
      <alignment horizontal="left" wrapText="1"/>
    </xf>
    <xf numFmtId="0" fontId="20" fillId="0" borderId="34" xfId="44" applyNumberFormat="1" applyFont="1" applyBorder="1" applyAlignment="1" applyProtection="1">
      <alignment horizontal="left" wrapText="1"/>
    </xf>
    <xf numFmtId="0" fontId="17" fillId="0" borderId="34" xfId="44" applyNumberFormat="1" applyFont="1" applyBorder="1" applyAlignment="1" applyProtection="1">
      <alignment horizontal="left" wrapText="1"/>
    </xf>
    <xf numFmtId="49" fontId="3" fillId="0" borderId="14" xfId="35" applyBorder="1" applyProtection="1">
      <alignment horizontal="center" vertical="center"/>
    </xf>
    <xf numFmtId="4" fontId="3" fillId="0" borderId="35" xfId="43" applyBorder="1" applyProtection="1">
      <alignment horizontal="right" shrinkToFit="1"/>
    </xf>
    <xf numFmtId="4" fontId="18" fillId="0" borderId="35" xfId="47" applyNumberFormat="1" applyFont="1" applyBorder="1" applyProtection="1">
      <alignment horizontal="right" shrinkToFit="1"/>
    </xf>
    <xf numFmtId="4" fontId="21" fillId="0" borderId="35" xfId="47" applyNumberFormat="1" applyFont="1" applyBorder="1" applyProtection="1">
      <alignment horizontal="right" shrinkToFit="1"/>
    </xf>
    <xf numFmtId="4" fontId="18" fillId="0" borderId="35" xfId="14" applyNumberFormat="1" applyFont="1" applyBorder="1" applyProtection="1"/>
    <xf numFmtId="0" fontId="0" fillId="0" borderId="35" xfId="0" applyBorder="1" applyProtection="1">
      <protection locked="0"/>
    </xf>
    <xf numFmtId="4" fontId="18" fillId="0" borderId="35" xfId="62" applyFont="1" applyBorder="1" applyProtection="1">
      <alignment horizontal="right" wrapText="1"/>
    </xf>
    <xf numFmtId="4" fontId="21" fillId="0" borderId="35" xfId="62" applyFont="1" applyBorder="1" applyProtection="1">
      <alignment horizontal="right" wrapText="1"/>
    </xf>
    <xf numFmtId="4" fontId="18" fillId="0" borderId="35" xfId="68" applyFont="1" applyBorder="1" applyProtection="1">
      <alignment horizontal="right" shrinkToFit="1"/>
    </xf>
    <xf numFmtId="0" fontId="1" fillId="0" borderId="34" xfId="32" applyNumberFormat="1" applyBorder="1" applyProtection="1"/>
    <xf numFmtId="4" fontId="1" fillId="0" borderId="34" xfId="32" applyNumberFormat="1" applyBorder="1" applyProtection="1"/>
    <xf numFmtId="4" fontId="0" fillId="0" borderId="34" xfId="0" applyNumberFormat="1" applyBorder="1" applyProtection="1">
      <protection locked="0"/>
    </xf>
    <xf numFmtId="4" fontId="5" fillId="0" borderId="34" xfId="32" applyNumberFormat="1" applyFont="1" applyBorder="1" applyProtection="1"/>
    <xf numFmtId="4" fontId="22" fillId="0" borderId="34" xfId="0" applyNumberFormat="1" applyFont="1" applyBorder="1" applyProtection="1">
      <protection locked="0"/>
    </xf>
    <xf numFmtId="0" fontId="3" fillId="0" borderId="34" xfId="32" applyNumberFormat="1" applyFont="1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  <protection locked="0"/>
    </xf>
    <xf numFmtId="0" fontId="18" fillId="0" borderId="34" xfId="2" applyNumberFormat="1" applyFont="1" applyBorder="1" applyAlignment="1" applyProtection="1">
      <alignment horizontal="center"/>
    </xf>
    <xf numFmtId="0" fontId="18" fillId="0" borderId="35" xfId="2" applyFont="1" applyBorder="1" applyAlignment="1" applyProtection="1">
      <alignment horizontal="center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24" fillId="0" borderId="20" xfId="29" applyNumberFormat="1" applyFont="1" applyBorder="1" applyAlignment="1" applyProtection="1">
      <alignment horizontal="center" wrapText="1"/>
    </xf>
    <xf numFmtId="0" fontId="24" fillId="0" borderId="41" xfId="29" applyFont="1" applyBorder="1" applyAlignment="1" applyProtection="1">
      <alignment horizontal="center" wrapText="1"/>
      <protection locked="0"/>
    </xf>
    <xf numFmtId="0" fontId="24" fillId="0" borderId="23" xfId="29" applyFont="1" applyBorder="1" applyAlignment="1" applyProtection="1">
      <alignment horizontal="center" wrapText="1"/>
      <protection locked="0"/>
    </xf>
    <xf numFmtId="49" fontId="5" fillId="0" borderId="36" xfId="30" applyFont="1" applyBorder="1" applyAlignment="1" applyProtection="1">
      <alignment horizontal="center" wrapText="1"/>
    </xf>
    <xf numFmtId="49" fontId="5" fillId="0" borderId="37" xfId="30" applyFont="1" applyBorder="1" applyAlignment="1" applyProtection="1">
      <alignment horizontal="center" wrapText="1"/>
      <protection locked="0"/>
    </xf>
    <xf numFmtId="49" fontId="5" fillId="0" borderId="38" xfId="30" applyFont="1" applyBorder="1" applyAlignment="1" applyProtection="1">
      <alignment horizontal="center" wrapText="1"/>
      <protection locked="0"/>
    </xf>
    <xf numFmtId="0" fontId="19" fillId="0" borderId="1" xfId="20" applyNumberFormat="1" applyFont="1" applyBorder="1" applyAlignment="1" applyProtection="1">
      <alignment horizontal="center" wrapText="1"/>
    </xf>
    <xf numFmtId="0" fontId="5" fillId="0" borderId="34" xfId="31" applyNumberFormat="1" applyFont="1" applyBorder="1" applyAlignment="1" applyProtection="1">
      <alignment horizontal="center"/>
    </xf>
    <xf numFmtId="0" fontId="22" fillId="0" borderId="34" xfId="0" applyFont="1" applyBorder="1" applyAlignment="1" applyProtection="1">
      <alignment horizontal="center"/>
      <protection locked="0"/>
    </xf>
    <xf numFmtId="0" fontId="17" fillId="0" borderId="35" xfId="36" applyNumberFormat="1" applyFont="1" applyBorder="1" applyAlignment="1" applyProtection="1">
      <alignment horizontal="center" wrapText="1"/>
    </xf>
    <xf numFmtId="0" fontId="17" fillId="0" borderId="40" xfId="36" applyNumberFormat="1" applyFont="1" applyBorder="1" applyAlignment="1" applyProtection="1">
      <alignment horizontal="center" wrapText="1"/>
    </xf>
    <xf numFmtId="0" fontId="17" fillId="0" borderId="39" xfId="36" applyNumberFormat="1" applyFont="1" applyBorder="1" applyAlignment="1" applyProtection="1">
      <alignment horizontal="center" wrapText="1"/>
    </xf>
    <xf numFmtId="0" fontId="15" fillId="0" borderId="1" xfId="28" applyNumberFormat="1" applyFont="1" applyBorder="1" applyAlignment="1" applyProtection="1">
      <alignment horizontal="right"/>
    </xf>
    <xf numFmtId="0" fontId="19" fillId="0" borderId="1" xfId="16" applyNumberFormat="1" applyFont="1" applyAlignment="1" applyProtection="1">
      <alignment horizontal="center"/>
    </xf>
    <xf numFmtId="0" fontId="14" fillId="0" borderId="1" xfId="10" applyNumberFormat="1" applyFont="1" applyAlignment="1" applyProtection="1">
      <alignment horizontal="center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topLeftCell="A47" workbookViewId="0">
      <selection activeCell="B18" sqref="B18"/>
    </sheetView>
  </sheetViews>
  <sheetFormatPr defaultRowHeight="15"/>
  <cols>
    <col min="1" max="1" width="61.5703125" style="1" customWidth="1"/>
    <col min="2" max="2" width="20" style="1" customWidth="1"/>
    <col min="3" max="3" width="20.42578125" style="1" customWidth="1"/>
    <col min="4" max="4" width="21.42578125" style="1" customWidth="1"/>
    <col min="5" max="5" width="12.5703125" style="1" customWidth="1"/>
    <col min="6" max="16384" width="9.140625" style="1"/>
  </cols>
  <sheetData>
    <row r="1" spans="1:4" ht="0.75" customHeight="1">
      <c r="A1" s="2"/>
      <c r="B1" s="2"/>
      <c r="C1" s="2"/>
    </row>
    <row r="2" spans="1:4" ht="13.5" hidden="1" customHeight="1">
      <c r="A2" s="42"/>
      <c r="B2" s="43"/>
      <c r="C2" s="3"/>
    </row>
    <row r="3" spans="1:4" ht="13.5" hidden="1" customHeight="1">
      <c r="A3" s="4"/>
      <c r="B3" s="5"/>
      <c r="C3" s="6"/>
    </row>
    <row r="4" spans="1:4" ht="14.1" customHeight="1">
      <c r="A4" s="2"/>
      <c r="B4" s="2"/>
      <c r="C4" s="7"/>
    </row>
    <row r="5" spans="1:4" ht="23.25" customHeight="1">
      <c r="A5" s="50" t="s">
        <v>61</v>
      </c>
      <c r="B5" s="50"/>
      <c r="C5" s="50"/>
      <c r="D5" s="50"/>
    </row>
    <row r="6" spans="1:4" ht="18.75" customHeight="1">
      <c r="A6" s="57" t="s">
        <v>62</v>
      </c>
      <c r="B6" s="57"/>
      <c r="C6" s="57"/>
      <c r="D6" s="57"/>
    </row>
    <row r="7" spans="1:4" ht="20.25" customHeight="1">
      <c r="A7" s="58" t="s">
        <v>76</v>
      </c>
      <c r="B7" s="58"/>
      <c r="C7" s="58"/>
      <c r="D7" s="58"/>
    </row>
    <row r="8" spans="1:4" ht="14.1" customHeight="1">
      <c r="A8" s="56" t="s">
        <v>64</v>
      </c>
      <c r="B8" s="56"/>
      <c r="C8" s="56"/>
      <c r="D8" s="56"/>
    </row>
    <row r="9" spans="1:4" ht="12.95" customHeight="1">
      <c r="A9" s="44" t="s">
        <v>0</v>
      </c>
      <c r="B9" s="47" t="s">
        <v>71</v>
      </c>
      <c r="C9" s="51" t="s">
        <v>72</v>
      </c>
      <c r="D9" s="52" t="s">
        <v>75</v>
      </c>
    </row>
    <row r="10" spans="1:4" ht="12" customHeight="1">
      <c r="A10" s="45"/>
      <c r="B10" s="48"/>
      <c r="C10" s="51"/>
      <c r="D10" s="52"/>
    </row>
    <row r="11" spans="1:4" ht="3.75" customHeight="1">
      <c r="A11" s="46"/>
      <c r="B11" s="49"/>
      <c r="C11" s="51"/>
      <c r="D11" s="52"/>
    </row>
    <row r="12" spans="1:4" ht="11.25" customHeight="1">
      <c r="A12" s="10">
        <v>1</v>
      </c>
      <c r="B12" s="24" t="s">
        <v>63</v>
      </c>
      <c r="C12" s="38">
        <v>3</v>
      </c>
      <c r="D12" s="39">
        <v>4</v>
      </c>
    </row>
    <row r="13" spans="1:4" ht="16.5" customHeight="1">
      <c r="A13" s="53" t="s">
        <v>68</v>
      </c>
      <c r="B13" s="54"/>
      <c r="C13" s="54"/>
      <c r="D13" s="55"/>
    </row>
    <row r="14" spans="1:4" ht="12.75" customHeight="1">
      <c r="A14" s="11" t="s">
        <v>1</v>
      </c>
      <c r="B14" s="25"/>
      <c r="C14" s="33"/>
      <c r="D14" s="12"/>
    </row>
    <row r="15" spans="1:4">
      <c r="A15" s="21" t="s">
        <v>2</v>
      </c>
      <c r="B15" s="26">
        <f>B16+B18+B23+B28+B30</f>
        <v>16250077</v>
      </c>
      <c r="C15" s="26">
        <f>C16+C18+C23+C28+C30</f>
        <v>16382952</v>
      </c>
      <c r="D15" s="17">
        <f>D16+D18+D23+D28+D30</f>
        <v>16997952</v>
      </c>
    </row>
    <row r="16" spans="1:4">
      <c r="A16" s="21" t="s">
        <v>3</v>
      </c>
      <c r="B16" s="26">
        <f>B17</f>
        <v>960000</v>
      </c>
      <c r="C16" s="26">
        <f t="shared" ref="C16:D16" si="0">C17</f>
        <v>990000</v>
      </c>
      <c r="D16" s="17">
        <f t="shared" si="0"/>
        <v>1030000</v>
      </c>
    </row>
    <row r="17" spans="1:4">
      <c r="A17" s="22" t="s">
        <v>4</v>
      </c>
      <c r="B17" s="27">
        <v>960000</v>
      </c>
      <c r="C17" s="34">
        <v>990000</v>
      </c>
      <c r="D17" s="35">
        <v>1030000</v>
      </c>
    </row>
    <row r="18" spans="1:4">
      <c r="A18" s="21" t="s">
        <v>5</v>
      </c>
      <c r="B18" s="26">
        <f>B19+B22</f>
        <v>5600000</v>
      </c>
      <c r="C18" s="26">
        <f>C19+C22</f>
        <v>5845500</v>
      </c>
      <c r="D18" s="17">
        <f>D19+D22</f>
        <v>6120500</v>
      </c>
    </row>
    <row r="19" spans="1:4" ht="26.25">
      <c r="A19" s="22" t="s">
        <v>6</v>
      </c>
      <c r="B19" s="27">
        <f>B20+B21</f>
        <v>5350000</v>
      </c>
      <c r="C19" s="27">
        <f t="shared" ref="C19:D19" si="1">C20+C21</f>
        <v>5595500</v>
      </c>
      <c r="D19" s="18">
        <f t="shared" si="1"/>
        <v>5870500</v>
      </c>
    </row>
    <row r="20" spans="1:4" ht="26.25">
      <c r="A20" s="22" t="s">
        <v>7</v>
      </c>
      <c r="B20" s="27">
        <v>2200000</v>
      </c>
      <c r="C20" s="34">
        <v>2300000</v>
      </c>
      <c r="D20" s="35">
        <v>2415000</v>
      </c>
    </row>
    <row r="21" spans="1:4" ht="28.5" customHeight="1">
      <c r="A21" s="22" t="s">
        <v>8</v>
      </c>
      <c r="B21" s="27">
        <v>3150000</v>
      </c>
      <c r="C21" s="34">
        <v>3295500</v>
      </c>
      <c r="D21" s="35">
        <v>3455500</v>
      </c>
    </row>
    <row r="22" spans="1:4">
      <c r="A22" s="22" t="s">
        <v>9</v>
      </c>
      <c r="B22" s="27">
        <v>250000</v>
      </c>
      <c r="C22" s="34">
        <v>250000</v>
      </c>
      <c r="D22" s="35">
        <v>250000</v>
      </c>
    </row>
    <row r="23" spans="1:4" ht="15" customHeight="1">
      <c r="A23" s="21" t="s">
        <v>10</v>
      </c>
      <c r="B23" s="26">
        <f>B24+B25</f>
        <v>8970000</v>
      </c>
      <c r="C23" s="26">
        <f t="shared" ref="C23:D23" si="2">C24+C25</f>
        <v>9236000</v>
      </c>
      <c r="D23" s="17">
        <f t="shared" si="2"/>
        <v>9536000</v>
      </c>
    </row>
    <row r="24" spans="1:4">
      <c r="A24" s="22" t="s">
        <v>11</v>
      </c>
      <c r="B24" s="27">
        <v>970000</v>
      </c>
      <c r="C24" s="34">
        <v>1000000</v>
      </c>
      <c r="D24" s="35">
        <v>1050000</v>
      </c>
    </row>
    <row r="25" spans="1:4">
      <c r="A25" s="22" t="s">
        <v>12</v>
      </c>
      <c r="B25" s="27">
        <f>B26+B27</f>
        <v>8000000</v>
      </c>
      <c r="C25" s="27">
        <f t="shared" ref="C25:D25" si="3">C26+C27</f>
        <v>8236000</v>
      </c>
      <c r="D25" s="18">
        <f t="shared" si="3"/>
        <v>8486000</v>
      </c>
    </row>
    <row r="26" spans="1:4" ht="26.25">
      <c r="A26" s="22" t="s">
        <v>13</v>
      </c>
      <c r="B26" s="27">
        <v>2000000</v>
      </c>
      <c r="C26" s="34">
        <v>2036000</v>
      </c>
      <c r="D26" s="35">
        <v>2086000</v>
      </c>
    </row>
    <row r="27" spans="1:4" ht="26.25">
      <c r="A27" s="22" t="s">
        <v>14</v>
      </c>
      <c r="B27" s="27">
        <v>6000000</v>
      </c>
      <c r="C27" s="34">
        <v>6200000</v>
      </c>
      <c r="D27" s="35">
        <v>6400000</v>
      </c>
    </row>
    <row r="28" spans="1:4" ht="29.25" customHeight="1">
      <c r="A28" s="21" t="s">
        <v>15</v>
      </c>
      <c r="B28" s="26">
        <f>B29</f>
        <v>311452</v>
      </c>
      <c r="C28" s="26">
        <f t="shared" ref="C28:D28" si="4">C29</f>
        <v>311452</v>
      </c>
      <c r="D28" s="17">
        <f t="shared" si="4"/>
        <v>311452</v>
      </c>
    </row>
    <row r="29" spans="1:4" ht="66.75" customHeight="1">
      <c r="A29" s="22" t="s">
        <v>16</v>
      </c>
      <c r="B29" s="27">
        <v>311452</v>
      </c>
      <c r="C29" s="34">
        <v>311452</v>
      </c>
      <c r="D29" s="35">
        <v>311452</v>
      </c>
    </row>
    <row r="30" spans="1:4" ht="26.25" customHeight="1">
      <c r="A30" s="21" t="s">
        <v>17</v>
      </c>
      <c r="B30" s="26">
        <f>B31</f>
        <v>408625</v>
      </c>
      <c r="C30" s="26">
        <f t="shared" ref="C30:D30" si="5">C31</f>
        <v>0</v>
      </c>
      <c r="D30" s="17">
        <f t="shared" si="5"/>
        <v>0</v>
      </c>
    </row>
    <row r="31" spans="1:4" ht="66" customHeight="1">
      <c r="A31" s="22" t="s">
        <v>18</v>
      </c>
      <c r="B31" s="27">
        <v>408625</v>
      </c>
      <c r="C31" s="34">
        <v>0</v>
      </c>
      <c r="D31" s="35">
        <v>0</v>
      </c>
    </row>
    <row r="32" spans="1:4">
      <c r="A32" s="21" t="s">
        <v>19</v>
      </c>
      <c r="B32" s="26">
        <f>B33</f>
        <v>18986238.689999998</v>
      </c>
      <c r="C32" s="26">
        <f t="shared" ref="C32:D32" si="6">C33</f>
        <v>19299972.939999998</v>
      </c>
      <c r="D32" s="26">
        <f t="shared" si="6"/>
        <v>21407104.939999998</v>
      </c>
    </row>
    <row r="33" spans="1:4" ht="26.25" customHeight="1">
      <c r="A33" s="21" t="s">
        <v>20</v>
      </c>
      <c r="B33" s="26">
        <f>B34+B35+B38+B39</f>
        <v>18986238.689999998</v>
      </c>
      <c r="C33" s="26">
        <f>C34+C35+C38+C39</f>
        <v>19299972.939999998</v>
      </c>
      <c r="D33" s="17">
        <f>D34+D35+D38+D39</f>
        <v>21407104.939999998</v>
      </c>
    </row>
    <row r="34" spans="1:4" ht="26.25">
      <c r="A34" s="23" t="s">
        <v>21</v>
      </c>
      <c r="B34" s="26">
        <v>13015247</v>
      </c>
      <c r="C34" s="26">
        <v>12981416</v>
      </c>
      <c r="D34" s="17">
        <v>13005930</v>
      </c>
    </row>
    <row r="35" spans="1:4" ht="26.25">
      <c r="A35" s="23" t="s">
        <v>22</v>
      </c>
      <c r="B35" s="26">
        <f>B36+B37</f>
        <v>2572905.69</v>
      </c>
      <c r="C35" s="26">
        <f>C36+C37</f>
        <v>2643120.94</v>
      </c>
      <c r="D35" s="26">
        <f>D36+D37</f>
        <v>4538745.9399999995</v>
      </c>
    </row>
    <row r="36" spans="1:4" ht="47.25" customHeight="1">
      <c r="A36" s="22" t="s">
        <v>23</v>
      </c>
      <c r="B36" s="27">
        <v>2572905.69</v>
      </c>
      <c r="C36" s="34">
        <v>2643120.94</v>
      </c>
      <c r="D36" s="35">
        <v>2643120.94</v>
      </c>
    </row>
    <row r="37" spans="1:4" ht="51.75">
      <c r="A37" s="22" t="s">
        <v>24</v>
      </c>
      <c r="B37" s="27">
        <v>0</v>
      </c>
      <c r="C37" s="34">
        <v>0</v>
      </c>
      <c r="D37" s="35">
        <v>1895625</v>
      </c>
    </row>
    <row r="38" spans="1:4" ht="31.5" customHeight="1">
      <c r="A38" s="23" t="s">
        <v>25</v>
      </c>
      <c r="B38" s="26">
        <v>395100</v>
      </c>
      <c r="C38" s="36">
        <v>395100</v>
      </c>
      <c r="D38" s="37">
        <v>395100</v>
      </c>
    </row>
    <row r="39" spans="1:4">
      <c r="A39" s="23" t="s">
        <v>26</v>
      </c>
      <c r="B39" s="26">
        <f>B40</f>
        <v>3002986</v>
      </c>
      <c r="C39" s="26">
        <f t="shared" ref="C39:D39" si="7">C40</f>
        <v>3280336</v>
      </c>
      <c r="D39" s="26">
        <f t="shared" si="7"/>
        <v>3467329</v>
      </c>
    </row>
    <row r="40" spans="1:4" ht="55.5" customHeight="1">
      <c r="A40" s="23" t="s">
        <v>27</v>
      </c>
      <c r="B40" s="26">
        <f>B41+B42+B43+B44+B45+B46+B47</f>
        <v>3002986</v>
      </c>
      <c r="C40" s="26">
        <f t="shared" ref="C40:D40" si="8">C41+C42+C43+C44+C45+C46+C47</f>
        <v>3280336</v>
      </c>
      <c r="D40" s="17">
        <f t="shared" si="8"/>
        <v>3467329</v>
      </c>
    </row>
    <row r="41" spans="1:4" ht="97.5" customHeight="1">
      <c r="A41" s="22" t="s">
        <v>28</v>
      </c>
      <c r="B41" s="27">
        <v>1127360</v>
      </c>
      <c r="C41" s="27">
        <v>1127360</v>
      </c>
      <c r="D41" s="18">
        <v>1127360</v>
      </c>
    </row>
    <row r="42" spans="1:4" ht="69" customHeight="1">
      <c r="A42" s="22" t="s">
        <v>29</v>
      </c>
      <c r="B42" s="27">
        <v>218400</v>
      </c>
      <c r="C42" s="27">
        <v>218400</v>
      </c>
      <c r="D42" s="18">
        <v>218400</v>
      </c>
    </row>
    <row r="43" spans="1:4" ht="64.5">
      <c r="A43" s="22" t="s">
        <v>30</v>
      </c>
      <c r="B43" s="27">
        <v>230048</v>
      </c>
      <c r="C43" s="27">
        <v>230048</v>
      </c>
      <c r="D43" s="18">
        <v>230048</v>
      </c>
    </row>
    <row r="44" spans="1:4" ht="142.5" customHeight="1">
      <c r="A44" s="22" t="s">
        <v>31</v>
      </c>
      <c r="B44" s="27">
        <v>64480</v>
      </c>
      <c r="C44" s="27">
        <v>64480</v>
      </c>
      <c r="D44" s="18">
        <v>64480</v>
      </c>
    </row>
    <row r="45" spans="1:4" ht="184.5" customHeight="1">
      <c r="A45" s="22" t="s">
        <v>32</v>
      </c>
      <c r="B45" s="27">
        <v>1262698</v>
      </c>
      <c r="C45" s="27">
        <v>1540048</v>
      </c>
      <c r="D45" s="18">
        <v>1727041</v>
      </c>
    </row>
    <row r="46" spans="1:4" ht="78.75" customHeight="1">
      <c r="A46" s="22" t="s">
        <v>33</v>
      </c>
      <c r="B46" s="27">
        <v>50000</v>
      </c>
      <c r="C46" s="27">
        <v>50000</v>
      </c>
      <c r="D46" s="18">
        <v>50000</v>
      </c>
    </row>
    <row r="47" spans="1:4" ht="288.75" customHeight="1">
      <c r="A47" s="22" t="s">
        <v>34</v>
      </c>
      <c r="B47" s="27">
        <v>50000</v>
      </c>
      <c r="C47" s="27">
        <v>50000</v>
      </c>
      <c r="D47" s="18">
        <v>50000</v>
      </c>
    </row>
    <row r="48" spans="1:4" ht="18" customHeight="1">
      <c r="A48" s="9" t="s">
        <v>65</v>
      </c>
      <c r="B48" s="28">
        <f>B15+B32</f>
        <v>35236315.689999998</v>
      </c>
      <c r="C48" s="28">
        <f>C15+C32</f>
        <v>35682924.939999998</v>
      </c>
      <c r="D48" s="8">
        <f>D15+D32</f>
        <v>38405056.939999998</v>
      </c>
    </row>
    <row r="49" spans="1:4" hidden="1">
      <c r="A49" s="12"/>
      <c r="B49" s="29"/>
      <c r="C49" s="35"/>
      <c r="D49" s="35"/>
    </row>
    <row r="50" spans="1:4">
      <c r="A50" s="40" t="s">
        <v>69</v>
      </c>
      <c r="B50" s="41"/>
      <c r="C50" s="35"/>
      <c r="D50" s="35"/>
    </row>
    <row r="51" spans="1:4">
      <c r="A51" s="13" t="s">
        <v>35</v>
      </c>
      <c r="B51" s="30">
        <f>B52+B53+B54+B55</f>
        <v>11000235</v>
      </c>
      <c r="C51" s="30">
        <f t="shared" ref="C51:D51" si="9">C52+C53+C54+C55</f>
        <v>10797496</v>
      </c>
      <c r="D51" s="30">
        <f t="shared" si="9"/>
        <v>10886242</v>
      </c>
    </row>
    <row r="52" spans="1:4" ht="39">
      <c r="A52" s="16" t="s">
        <v>36</v>
      </c>
      <c r="B52" s="31">
        <v>200000</v>
      </c>
      <c r="C52" s="35">
        <v>200000</v>
      </c>
      <c r="D52" s="35">
        <v>200000</v>
      </c>
    </row>
    <row r="53" spans="1:4" ht="39">
      <c r="A53" s="16" t="s">
        <v>37</v>
      </c>
      <c r="B53" s="31">
        <v>7303055</v>
      </c>
      <c r="C53" s="35">
        <v>7065116</v>
      </c>
      <c r="D53" s="35">
        <v>7142662</v>
      </c>
    </row>
    <row r="54" spans="1:4">
      <c r="A54" s="16" t="s">
        <v>66</v>
      </c>
      <c r="B54" s="31">
        <v>100000</v>
      </c>
      <c r="C54" s="35">
        <v>100000</v>
      </c>
      <c r="D54" s="35">
        <v>100000</v>
      </c>
    </row>
    <row r="55" spans="1:4">
      <c r="A55" s="16" t="s">
        <v>38</v>
      </c>
      <c r="B55" s="20">
        <v>3397180</v>
      </c>
      <c r="C55" s="20">
        <v>3432380</v>
      </c>
      <c r="D55" s="20">
        <v>3443580</v>
      </c>
    </row>
    <row r="56" spans="1:4">
      <c r="A56" s="13" t="s">
        <v>39</v>
      </c>
      <c r="B56" s="30">
        <f>B57</f>
        <v>395100</v>
      </c>
      <c r="C56" s="30">
        <f t="shared" ref="C56:D56" si="10">C57</f>
        <v>395100</v>
      </c>
      <c r="D56" s="19">
        <f t="shared" si="10"/>
        <v>395100</v>
      </c>
    </row>
    <row r="57" spans="1:4" ht="26.25">
      <c r="A57" s="16" t="s">
        <v>40</v>
      </c>
      <c r="B57" s="31">
        <v>395100</v>
      </c>
      <c r="C57" s="35">
        <v>395100</v>
      </c>
      <c r="D57" s="35">
        <v>395100</v>
      </c>
    </row>
    <row r="58" spans="1:4" ht="25.5" customHeight="1">
      <c r="A58" s="13" t="s">
        <v>41</v>
      </c>
      <c r="B58" s="30">
        <f>B59+B60</f>
        <v>763720</v>
      </c>
      <c r="C58" s="30">
        <f t="shared" ref="C58:D58" si="11">C59+C60</f>
        <v>843720</v>
      </c>
      <c r="D58" s="19">
        <f t="shared" si="11"/>
        <v>843720</v>
      </c>
    </row>
    <row r="59" spans="1:4" ht="28.5" customHeight="1">
      <c r="A59" s="16" t="s">
        <v>42</v>
      </c>
      <c r="B59" s="31">
        <v>50000</v>
      </c>
      <c r="C59" s="35">
        <v>50000</v>
      </c>
      <c r="D59" s="35">
        <v>50000</v>
      </c>
    </row>
    <row r="60" spans="1:4">
      <c r="A60" s="16" t="s">
        <v>43</v>
      </c>
      <c r="B60" s="31">
        <v>713720</v>
      </c>
      <c r="C60" s="35">
        <v>793720</v>
      </c>
      <c r="D60" s="35">
        <v>793720</v>
      </c>
    </row>
    <row r="61" spans="1:4">
      <c r="A61" s="13" t="s">
        <v>44</v>
      </c>
      <c r="B61" s="30">
        <f>B62+B63</f>
        <v>6712698</v>
      </c>
      <c r="C61" s="30">
        <f t="shared" ref="C61:D61" si="12">C62+C63</f>
        <v>7090048</v>
      </c>
      <c r="D61" s="19">
        <f t="shared" si="12"/>
        <v>6977041</v>
      </c>
    </row>
    <row r="62" spans="1:4">
      <c r="A62" s="16" t="s">
        <v>45</v>
      </c>
      <c r="B62" s="31">
        <v>6162698</v>
      </c>
      <c r="C62" s="35">
        <v>6540048</v>
      </c>
      <c r="D62" s="35">
        <v>6727041</v>
      </c>
    </row>
    <row r="63" spans="1:4">
      <c r="A63" s="16" t="s">
        <v>46</v>
      </c>
      <c r="B63" s="31">
        <v>550000</v>
      </c>
      <c r="C63" s="35">
        <v>550000</v>
      </c>
      <c r="D63" s="35">
        <v>250000</v>
      </c>
    </row>
    <row r="64" spans="1:4">
      <c r="A64" s="13" t="s">
        <v>47</v>
      </c>
      <c r="B64" s="30">
        <f>B65+B66+B67</f>
        <v>10398261.390000001</v>
      </c>
      <c r="C64" s="30">
        <f t="shared" ref="C64:D64" si="13">C65+C66+C67</f>
        <v>10832769.09</v>
      </c>
      <c r="D64" s="19">
        <f t="shared" si="13"/>
        <v>13455820.140000001</v>
      </c>
    </row>
    <row r="65" spans="1:4">
      <c r="A65" s="16" t="s">
        <v>48</v>
      </c>
      <c r="B65" s="31">
        <v>244480</v>
      </c>
      <c r="C65" s="35">
        <v>224480</v>
      </c>
      <c r="D65" s="35">
        <v>214480</v>
      </c>
    </row>
    <row r="66" spans="1:4">
      <c r="A66" s="16" t="s">
        <v>49</v>
      </c>
      <c r="B66" s="31">
        <v>1597920</v>
      </c>
      <c r="C66" s="35">
        <v>1611860</v>
      </c>
      <c r="D66" s="35">
        <v>1621360</v>
      </c>
    </row>
    <row r="67" spans="1:4">
      <c r="A67" s="16" t="s">
        <v>50</v>
      </c>
      <c r="B67" s="31">
        <v>8555861.3900000006</v>
      </c>
      <c r="C67" s="35">
        <v>8996429.0899999999</v>
      </c>
      <c r="D67" s="35">
        <v>11619980.140000001</v>
      </c>
    </row>
    <row r="68" spans="1:4">
      <c r="A68" s="13" t="s">
        <v>51</v>
      </c>
      <c r="B68" s="30">
        <v>100000</v>
      </c>
      <c r="C68" s="30">
        <v>100000</v>
      </c>
      <c r="D68" s="19">
        <v>100000</v>
      </c>
    </row>
    <row r="69" spans="1:4">
      <c r="A69" s="13" t="s">
        <v>52</v>
      </c>
      <c r="B69" s="30">
        <f>B70</f>
        <v>7029273</v>
      </c>
      <c r="C69" s="30">
        <f t="shared" ref="C69:D69" si="14">C70</f>
        <v>6900051.0499999998</v>
      </c>
      <c r="D69" s="19">
        <f t="shared" si="14"/>
        <v>7154893</v>
      </c>
    </row>
    <row r="70" spans="1:4">
      <c r="A70" s="16" t="s">
        <v>53</v>
      </c>
      <c r="B70" s="31">
        <v>7029273</v>
      </c>
      <c r="C70" s="35">
        <v>6900051.0499999998</v>
      </c>
      <c r="D70" s="35">
        <v>7154893</v>
      </c>
    </row>
    <row r="71" spans="1:4">
      <c r="A71" s="13" t="s">
        <v>54</v>
      </c>
      <c r="B71" s="30">
        <f>B72+B73</f>
        <v>262036</v>
      </c>
      <c r="C71" s="30">
        <f t="shared" ref="C71:D71" si="15">C72+C73</f>
        <v>162036</v>
      </c>
      <c r="D71" s="30">
        <f t="shared" si="15"/>
        <v>162036</v>
      </c>
    </row>
    <row r="72" spans="1:4">
      <c r="A72" s="16" t="s">
        <v>55</v>
      </c>
      <c r="B72" s="31">
        <v>25000</v>
      </c>
      <c r="C72" s="31">
        <v>25000</v>
      </c>
      <c r="D72" s="20">
        <v>25000</v>
      </c>
    </row>
    <row r="73" spans="1:4">
      <c r="A73" s="16" t="s">
        <v>56</v>
      </c>
      <c r="B73" s="31">
        <f>B74+B75+B77+B76</f>
        <v>237036</v>
      </c>
      <c r="C73" s="31">
        <f t="shared" ref="C73:D73" si="16">C74+C75+C77</f>
        <v>137036</v>
      </c>
      <c r="D73" s="31">
        <f t="shared" si="16"/>
        <v>137036</v>
      </c>
    </row>
    <row r="74" spans="1:4">
      <c r="A74" s="16" t="s">
        <v>73</v>
      </c>
      <c r="B74" s="31">
        <v>20000</v>
      </c>
      <c r="C74" s="31">
        <v>20000</v>
      </c>
      <c r="D74" s="20">
        <v>20000</v>
      </c>
    </row>
    <row r="75" spans="1:4">
      <c r="A75" s="16" t="s">
        <v>57</v>
      </c>
      <c r="B75" s="31">
        <v>50000</v>
      </c>
      <c r="C75" s="31">
        <v>50000</v>
      </c>
      <c r="D75" s="20">
        <v>50000</v>
      </c>
    </row>
    <row r="76" spans="1:4" ht="26.25">
      <c r="A76" s="16" t="s">
        <v>74</v>
      </c>
      <c r="B76" s="31">
        <v>100000</v>
      </c>
      <c r="C76" s="31">
        <v>0</v>
      </c>
      <c r="D76" s="20">
        <v>0</v>
      </c>
    </row>
    <row r="77" spans="1:4" ht="26.25">
      <c r="A77" s="16" t="s">
        <v>58</v>
      </c>
      <c r="B77" s="31">
        <v>67036</v>
      </c>
      <c r="C77" s="31">
        <v>67036</v>
      </c>
      <c r="D77" s="20">
        <v>67036</v>
      </c>
    </row>
    <row r="78" spans="1:4" ht="17.25" customHeight="1">
      <c r="A78" s="13" t="s">
        <v>59</v>
      </c>
      <c r="B78" s="30">
        <f>B79</f>
        <v>200000</v>
      </c>
      <c r="C78" s="30">
        <f t="shared" ref="C78:D78" si="17">C79</f>
        <v>200000</v>
      </c>
      <c r="D78" s="19">
        <f t="shared" si="17"/>
        <v>130000</v>
      </c>
    </row>
    <row r="79" spans="1:4">
      <c r="A79" s="16" t="s">
        <v>60</v>
      </c>
      <c r="B79" s="31">
        <v>200000</v>
      </c>
      <c r="C79" s="35">
        <v>200000</v>
      </c>
      <c r="D79" s="35">
        <v>130000</v>
      </c>
    </row>
    <row r="80" spans="1:4">
      <c r="A80" s="14" t="s">
        <v>67</v>
      </c>
      <c r="B80" s="30">
        <f>B51+B56+B58+B61+B64+B68+B69+B71+B78</f>
        <v>36861323.390000001</v>
      </c>
      <c r="C80" s="30">
        <f t="shared" ref="C80:D80" si="18">C51+C56+C58+C61+C64+C68+C69+C71+C78</f>
        <v>37321220.140000001</v>
      </c>
      <c r="D80" s="30">
        <f t="shared" si="18"/>
        <v>40104852.140000001</v>
      </c>
    </row>
    <row r="81" spans="1:4" ht="16.5" customHeight="1">
      <c r="A81" s="15" t="s">
        <v>70</v>
      </c>
      <c r="B81" s="32">
        <f>B48-B80</f>
        <v>-1625007.700000003</v>
      </c>
      <c r="C81" s="32">
        <v>-1693500</v>
      </c>
      <c r="D81" s="32">
        <v>-1761000</v>
      </c>
    </row>
  </sheetData>
  <mergeCells count="11">
    <mergeCell ref="A50:B50"/>
    <mergeCell ref="A2:B2"/>
    <mergeCell ref="A9:A11"/>
    <mergeCell ref="B9:B11"/>
    <mergeCell ref="A5:D5"/>
    <mergeCell ref="C9:C11"/>
    <mergeCell ref="D9:D11"/>
    <mergeCell ref="A13:D13"/>
    <mergeCell ref="A8:D8"/>
    <mergeCell ref="A6:D6"/>
    <mergeCell ref="A7:D7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557DA0C-D4B1-4159-9D8D-F21A07E873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для народа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glavbuh\Владелец</dc:creator>
  <cp:lastModifiedBy>User</cp:lastModifiedBy>
  <cp:lastPrinted>2018-09-05T13:18:41Z</cp:lastPrinted>
  <dcterms:created xsi:type="dcterms:W3CDTF">2018-09-05T13:14:09Z</dcterms:created>
  <dcterms:modified xsi:type="dcterms:W3CDTF">2021-02-01T14:57:57Z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mo_37003_17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